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AIPS\BUILD\RAISE\Application\"/>
    </mc:Choice>
  </mc:AlternateContent>
  <bookViews>
    <workbookView xWindow="0" yWindow="0" windowWidth="21930" windowHeight="9450"/>
  </bookViews>
  <sheets>
    <sheet name="Oregon Regional Airport 21-24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4" i="1" l="1"/>
  <c r="V14" i="1"/>
  <c r="W14" i="1"/>
  <c r="W7" i="1"/>
  <c r="V7" i="1"/>
  <c r="U7" i="1"/>
  <c r="T7" i="1"/>
  <c r="Q14" i="1"/>
  <c r="P14" i="1"/>
  <c r="O14" i="1"/>
  <c r="N14" i="1"/>
  <c r="P7" i="1"/>
  <c r="O7" i="1"/>
  <c r="Q7" i="1"/>
  <c r="N7" i="1"/>
  <c r="K14" i="1"/>
  <c r="J14" i="1"/>
  <c r="I14" i="1"/>
  <c r="E14" i="1"/>
  <c r="D14" i="1"/>
  <c r="C14" i="1"/>
  <c r="J7" i="1"/>
  <c r="I7" i="1"/>
  <c r="E7" i="1" l="1"/>
  <c r="D7" i="1"/>
  <c r="C7" i="1"/>
  <c r="H7" i="1"/>
  <c r="K7" i="1" l="1"/>
  <c r="AC14" i="1"/>
  <c r="AB14" i="1"/>
  <c r="AA14" i="1"/>
  <c r="Z14" i="1"/>
  <c r="AC13" i="1"/>
  <c r="AB13" i="1"/>
  <c r="AA13" i="1"/>
  <c r="Z13" i="1"/>
  <c r="AC12" i="1"/>
  <c r="AB12" i="1"/>
  <c r="AA12" i="1"/>
  <c r="Z12" i="1"/>
  <c r="AC7" i="1"/>
  <c r="AB7" i="1"/>
  <c r="AA7" i="1"/>
  <c r="Z7" i="1"/>
  <c r="Z22" i="1" s="1"/>
  <c r="AC6" i="1"/>
  <c r="AB6" i="1"/>
  <c r="AA6" i="1"/>
  <c r="Z6" i="1"/>
  <c r="AC5" i="1"/>
  <c r="AB5" i="1"/>
  <c r="AA5" i="1"/>
  <c r="Z5" i="1"/>
  <c r="AC4" i="1"/>
  <c r="AC19" i="1" s="1"/>
  <c r="AB4" i="1"/>
  <c r="AB19" i="1" s="1"/>
  <c r="AA4" i="1"/>
  <c r="AA19" i="1" s="1"/>
  <c r="Z4" i="1"/>
  <c r="Z19" i="1" s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W22" i="1"/>
  <c r="V22" i="1"/>
  <c r="U22" i="1"/>
  <c r="W21" i="1"/>
  <c r="V21" i="1"/>
  <c r="U21" i="1"/>
  <c r="W20" i="1"/>
  <c r="V20" i="1"/>
  <c r="U20" i="1"/>
  <c r="W19" i="1"/>
  <c r="V19" i="1"/>
  <c r="U19" i="1"/>
  <c r="T22" i="1"/>
  <c r="T21" i="1"/>
  <c r="T20" i="1"/>
  <c r="T19" i="1"/>
  <c r="AB20" i="1" l="1"/>
  <c r="AA20" i="1"/>
  <c r="AC20" i="1"/>
  <c r="AC22" i="1"/>
  <c r="AA22" i="1"/>
  <c r="Z20" i="1"/>
  <c r="AB22" i="1"/>
  <c r="Z21" i="1"/>
  <c r="AA21" i="1"/>
  <c r="AB21" i="1"/>
  <c r="AC21" i="1"/>
</calcChain>
</file>

<file path=xl/sharedStrings.xml><?xml version="1.0" encoding="utf-8"?>
<sst xmlns="http://schemas.openxmlformats.org/spreadsheetml/2006/main" count="146" uniqueCount="28">
  <si>
    <t>Impact</t>
  </si>
  <si>
    <t>Employment</t>
  </si>
  <si>
    <t>Labor Income</t>
  </si>
  <si>
    <t>Value Added</t>
  </si>
  <si>
    <t>Output</t>
  </si>
  <si>
    <t>1 - Direct</t>
  </si>
  <si>
    <t>2 - Indirect</t>
  </si>
  <si>
    <t>3 - Induced</t>
  </si>
  <si>
    <t>Total</t>
  </si>
  <si>
    <t>Direct</t>
  </si>
  <si>
    <t>Indirect</t>
  </si>
  <si>
    <t>Induced</t>
  </si>
  <si>
    <t>Coos County, 2022</t>
  </si>
  <si>
    <t>Remainder of Oregon, 2022</t>
  </si>
  <si>
    <t>Oregon Total, 2022</t>
  </si>
  <si>
    <t>Coos County, 2023</t>
  </si>
  <si>
    <t>Remainder of Oregon, 2023</t>
  </si>
  <si>
    <t>Oregon Total, 2023</t>
  </si>
  <si>
    <t>Coos County, 2024</t>
  </si>
  <si>
    <t>Remainder of Oregon, 2024</t>
  </si>
  <si>
    <t>Oregon Total, 2024</t>
  </si>
  <si>
    <t>Coos County, 2025</t>
  </si>
  <si>
    <t>Remainder of Oregon, 2025</t>
  </si>
  <si>
    <t>Oregon Total, 2025</t>
  </si>
  <si>
    <t>Results presented in 2021$</t>
  </si>
  <si>
    <t>Oregon Total, 2022-2025</t>
  </si>
  <si>
    <t>Remainder of Oregon, 2022-2025</t>
  </si>
  <si>
    <t>Coos County, 2022-2025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</si>
</sst>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31C1D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C1D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0" xfId="0"/>
    <xf numFmtId="1" fontId="0" fillId="0" borderId="0" xfId="0" applyNumberFormat="1"/>
    <xf numFmtId="0" fontId="1" fillId="2" borderId="1" xfId="0" applyFont="1" applyFill="1" applyBorder="1"/>
    <xf numFmtId="1" fontId="1" fillId="2" borderId="2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0" fontId="0" fillId="0" borderId="4" xfId="0" applyBorder="1"/>
    <xf numFmtId="1" fontId="0" fillId="0" borderId="0" xfId="0" applyNumberFormat="1" applyBorder="1"/>
    <xf numFmtId="164" fontId="0" fillId="0" borderId="0" xfId="0" applyNumberFormat="1" applyBorder="1"/>
    <xf numFmtId="164" fontId="0" fillId="0" borderId="5" xfId="0" applyNumberFormat="1" applyBorder="1"/>
    <xf numFmtId="0" fontId="0" fillId="3" borderId="4" xfId="0" applyFill="1" applyBorder="1"/>
    <xf numFmtId="1" fontId="0" fillId="3" borderId="0" xfId="0" applyNumberFormat="1" applyFill="1" applyBorder="1"/>
    <xf numFmtId="164" fontId="0" fillId="3" borderId="0" xfId="0" applyNumberFormat="1" applyFill="1" applyBorder="1"/>
    <xf numFmtId="164" fontId="0" fillId="3" borderId="5" xfId="0" applyNumberFormat="1" applyFill="1" applyBorder="1"/>
    <xf numFmtId="0" fontId="0" fillId="3" borderId="6" xfId="0" applyFill="1" applyBorder="1"/>
    <xf numFmtId="1" fontId="0" fillId="3" borderId="7" xfId="0" applyNumberForma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0" fillId="0" borderId="6" xfId="0" applyBorder="1"/>
    <xf numFmtId="1" fontId="0" fillId="0" borderId="7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5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1C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topLeftCell="O1" workbookViewId="0">
      <selection activeCell="S24" sqref="S24"/>
    </sheetView>
  </sheetViews>
  <sheetFormatPr defaultRowHeight="15" x14ac:dyDescent="0.25"/>
  <cols>
    <col min="1" max="1" width="9.140625" style="1"/>
    <col min="2" max="2" width="9.140625" style="5"/>
    <col min="3" max="3" width="12.85546875" style="3" bestFit="1" customWidth="1"/>
    <col min="4" max="4" width="12.42578125" style="3" bestFit="1" customWidth="1"/>
    <col min="5" max="5" width="13.85546875" style="3" bestFit="1" customWidth="1"/>
    <col min="7" max="7" width="12.7109375" style="4" bestFit="1" customWidth="1"/>
    <col min="8" max="8" width="9.140625" style="5"/>
    <col min="9" max="9" width="12.85546875" style="3" bestFit="1" customWidth="1"/>
    <col min="10" max="10" width="12.42578125" style="3" bestFit="1" customWidth="1"/>
    <col min="11" max="11" width="13.85546875" style="3" bestFit="1" customWidth="1"/>
    <col min="13" max="13" width="10.140625" style="4" bestFit="1" customWidth="1"/>
    <col min="14" max="14" width="9.140625" style="5"/>
    <col min="15" max="15" width="12.85546875" style="3" bestFit="1" customWidth="1"/>
    <col min="16" max="16" width="12.42578125" style="3" bestFit="1" customWidth="1"/>
    <col min="17" max="17" width="13.85546875" style="3" bestFit="1" customWidth="1"/>
    <col min="20" max="20" width="9.140625" style="5"/>
    <col min="21" max="21" width="12.85546875" style="3" bestFit="1" customWidth="1"/>
    <col min="22" max="22" width="12.42578125" style="3" bestFit="1" customWidth="1"/>
    <col min="23" max="23" width="12.7109375" style="3" bestFit="1" customWidth="1"/>
    <col min="25" max="25" width="9.140625" style="4"/>
    <col min="26" max="26" width="9.140625" style="5"/>
    <col min="27" max="27" width="12.85546875" style="3" bestFit="1" customWidth="1"/>
    <col min="28" max="28" width="12.42578125" style="3" bestFit="1" customWidth="1"/>
    <col min="29" max="29" width="13.85546875" style="3" bestFit="1" customWidth="1"/>
  </cols>
  <sheetData>
    <row r="1" spans="1:29" ht="18.75" x14ac:dyDescent="0.3">
      <c r="A1" s="2" t="s">
        <v>12</v>
      </c>
      <c r="G1" s="2" t="s">
        <v>15</v>
      </c>
      <c r="M1" s="2" t="s">
        <v>18</v>
      </c>
      <c r="S1" s="2" t="s">
        <v>21</v>
      </c>
      <c r="Y1" s="2" t="s">
        <v>27</v>
      </c>
    </row>
    <row r="3" spans="1:29" x14ac:dyDescent="0.25">
      <c r="A3" s="6" t="s">
        <v>0</v>
      </c>
      <c r="B3" s="7" t="s">
        <v>1</v>
      </c>
      <c r="C3" s="8" t="s">
        <v>2</v>
      </c>
      <c r="D3" s="8" t="s">
        <v>3</v>
      </c>
      <c r="E3" s="9" t="s">
        <v>4</v>
      </c>
      <c r="G3" s="6" t="s">
        <v>0</v>
      </c>
      <c r="H3" s="7" t="s">
        <v>1</v>
      </c>
      <c r="I3" s="8" t="s">
        <v>2</v>
      </c>
      <c r="J3" s="8" t="s">
        <v>3</v>
      </c>
      <c r="K3" s="9" t="s">
        <v>4</v>
      </c>
      <c r="M3" s="6" t="s">
        <v>0</v>
      </c>
      <c r="N3" s="7" t="s">
        <v>1</v>
      </c>
      <c r="O3" s="8" t="s">
        <v>2</v>
      </c>
      <c r="P3" s="8" t="s">
        <v>3</v>
      </c>
      <c r="Q3" s="9" t="s">
        <v>4</v>
      </c>
      <c r="S3" s="6" t="s">
        <v>0</v>
      </c>
      <c r="T3" s="7" t="s">
        <v>1</v>
      </c>
      <c r="U3" s="8" t="s">
        <v>2</v>
      </c>
      <c r="V3" s="8" t="s">
        <v>3</v>
      </c>
      <c r="W3" s="9" t="s">
        <v>4</v>
      </c>
      <c r="Y3" s="6" t="s">
        <v>0</v>
      </c>
      <c r="Z3" s="7" t="s">
        <v>1</v>
      </c>
      <c r="AA3" s="8" t="s">
        <v>2</v>
      </c>
      <c r="AB3" s="8" t="s">
        <v>3</v>
      </c>
      <c r="AC3" s="9" t="s">
        <v>4</v>
      </c>
    </row>
    <row r="4" spans="1:29" x14ac:dyDescent="0.25">
      <c r="A4" s="10" t="s">
        <v>9</v>
      </c>
      <c r="B4" s="11">
        <v>54</v>
      </c>
      <c r="C4" s="12">
        <v>4078786.37</v>
      </c>
      <c r="D4" s="12">
        <v>4487617.41</v>
      </c>
      <c r="E4" s="13">
        <v>6643255.4000000004</v>
      </c>
      <c r="G4" s="10" t="s">
        <v>9</v>
      </c>
      <c r="H4" s="11">
        <v>63</v>
      </c>
      <c r="I4" s="12">
        <v>5087993</v>
      </c>
      <c r="J4" s="12">
        <v>5565332</v>
      </c>
      <c r="K4" s="13">
        <v>7750581.2999999998</v>
      </c>
      <c r="M4" s="10" t="s">
        <v>9</v>
      </c>
      <c r="N4" s="11">
        <v>42</v>
      </c>
      <c r="O4" s="12">
        <v>3206068.24</v>
      </c>
      <c r="P4" s="12">
        <v>3542294.74</v>
      </c>
      <c r="Q4" s="13">
        <v>5167054.2</v>
      </c>
      <c r="S4" s="10" t="s">
        <v>9</v>
      </c>
      <c r="T4" s="11">
        <v>12</v>
      </c>
      <c r="U4" s="12">
        <v>879276.48</v>
      </c>
      <c r="V4" s="12">
        <v>255321.03</v>
      </c>
      <c r="W4" s="13">
        <v>1476301.2</v>
      </c>
      <c r="Y4" s="10" t="s">
        <v>9</v>
      </c>
      <c r="Z4" s="11">
        <f>T4+B4+H4+N4</f>
        <v>171</v>
      </c>
      <c r="AA4" s="12">
        <f>U4+C4+I4+O4</f>
        <v>13252124.09</v>
      </c>
      <c r="AB4" s="12">
        <f>V4+D4+J4+P4</f>
        <v>13850565.180000002</v>
      </c>
      <c r="AC4" s="13">
        <f>W4+E4+K4+Q4</f>
        <v>21037192.100000001</v>
      </c>
    </row>
    <row r="5" spans="1:29" x14ac:dyDescent="0.25">
      <c r="A5" s="14" t="s">
        <v>10</v>
      </c>
      <c r="B5" s="15">
        <v>6</v>
      </c>
      <c r="C5" s="16">
        <v>295525.09999999998</v>
      </c>
      <c r="D5" s="16">
        <v>469328.95</v>
      </c>
      <c r="E5" s="17">
        <v>1010428.8</v>
      </c>
      <c r="G5" s="14" t="s">
        <v>10</v>
      </c>
      <c r="H5" s="15">
        <v>8</v>
      </c>
      <c r="I5" s="16">
        <v>412034</v>
      </c>
      <c r="J5" s="16">
        <v>654359.68000000005</v>
      </c>
      <c r="K5" s="17">
        <v>1347238.4</v>
      </c>
      <c r="M5" s="14" t="s">
        <v>10</v>
      </c>
      <c r="N5" s="15">
        <v>4</v>
      </c>
      <c r="O5" s="16">
        <v>206017.24</v>
      </c>
      <c r="P5" s="16">
        <v>327179.84000000003</v>
      </c>
      <c r="Q5" s="17">
        <v>673619.21</v>
      </c>
      <c r="S5" s="14" t="s">
        <v>10</v>
      </c>
      <c r="T5" s="15">
        <v>1</v>
      </c>
      <c r="U5" s="16">
        <v>51504.31</v>
      </c>
      <c r="V5" s="16">
        <v>81794.960000000006</v>
      </c>
      <c r="W5" s="17">
        <v>168404.8</v>
      </c>
      <c r="Y5" s="14" t="s">
        <v>10</v>
      </c>
      <c r="Z5" s="15">
        <f>T5+B5+H5+N5</f>
        <v>19</v>
      </c>
      <c r="AA5" s="16">
        <f>U5+C5+I5+O5</f>
        <v>965080.64999999991</v>
      </c>
      <c r="AB5" s="16">
        <f>V5+D5+J5+P5</f>
        <v>1532663.4300000002</v>
      </c>
      <c r="AC5" s="17">
        <f>W5+E5+K5+Q5</f>
        <v>3199691.21</v>
      </c>
    </row>
    <row r="6" spans="1:29" x14ac:dyDescent="0.25">
      <c r="A6" s="10" t="s">
        <v>11</v>
      </c>
      <c r="B6" s="11">
        <v>15</v>
      </c>
      <c r="C6" s="12">
        <v>637155.97</v>
      </c>
      <c r="D6" s="12">
        <v>1187892.08</v>
      </c>
      <c r="E6" s="13">
        <v>2007931.5</v>
      </c>
      <c r="G6" s="10" t="s">
        <v>11</v>
      </c>
      <c r="H6" s="11">
        <v>17</v>
      </c>
      <c r="I6" s="12">
        <v>700496</v>
      </c>
      <c r="J6" s="12">
        <v>1305860.3</v>
      </c>
      <c r="K6" s="13">
        <v>2275655.7000000002</v>
      </c>
      <c r="M6" s="10" t="s">
        <v>11</v>
      </c>
      <c r="N6" s="11">
        <v>11</v>
      </c>
      <c r="O6" s="12">
        <v>453230.54</v>
      </c>
      <c r="P6" s="12">
        <v>844975.97</v>
      </c>
      <c r="Q6" s="13">
        <v>1472483.1</v>
      </c>
      <c r="S6" s="10" t="s">
        <v>11</v>
      </c>
      <c r="T6" s="11">
        <v>1</v>
      </c>
      <c r="U6" s="12">
        <v>41200.629999999997</v>
      </c>
      <c r="V6" s="12">
        <v>76816.52</v>
      </c>
      <c r="W6" s="13">
        <v>267724.2</v>
      </c>
      <c r="Y6" s="10" t="s">
        <v>11</v>
      </c>
      <c r="Z6" s="11">
        <f>T6+B6+H6+N6</f>
        <v>44</v>
      </c>
      <c r="AA6" s="12">
        <f>U6+C6+I6+O6</f>
        <v>1832083.1400000001</v>
      </c>
      <c r="AB6" s="12">
        <f>V6+D6+J6+P6</f>
        <v>3415544.87</v>
      </c>
      <c r="AC6" s="13">
        <f>W6+E6+K6+Q6</f>
        <v>6023794.5</v>
      </c>
    </row>
    <row r="7" spans="1:29" x14ac:dyDescent="0.25">
      <c r="A7" s="18" t="s">
        <v>8</v>
      </c>
      <c r="B7" s="19">
        <v>75.160089879156914</v>
      </c>
      <c r="C7" s="20">
        <f>SUM(C4:C6)</f>
        <v>5011467.4399999995</v>
      </c>
      <c r="D7" s="20">
        <f>SUM(D4:D6)</f>
        <v>6144838.4400000004</v>
      </c>
      <c r="E7" s="21">
        <f>SUM(E4:E6)</f>
        <v>9661615.6999999993</v>
      </c>
      <c r="G7" s="18" t="s">
        <v>8</v>
      </c>
      <c r="H7" s="19">
        <f>SUM(H4:H6)</f>
        <v>88</v>
      </c>
      <c r="I7" s="20">
        <f>SUM(I4:I6)</f>
        <v>6200523</v>
      </c>
      <c r="J7" s="20">
        <f>SUM(J4:J6)</f>
        <v>7525551.9799999995</v>
      </c>
      <c r="K7" s="21">
        <f>SUM(K4:K6)</f>
        <v>11373475.399999999</v>
      </c>
      <c r="M7" s="18" t="s">
        <v>8</v>
      </c>
      <c r="N7" s="19">
        <f>SUM(N4:N6)</f>
        <v>57</v>
      </c>
      <c r="O7" s="20">
        <f>SUM(O4:O6)</f>
        <v>3865316.0200000005</v>
      </c>
      <c r="P7" s="20">
        <f>SUM(P4:P6)</f>
        <v>4714450.55</v>
      </c>
      <c r="Q7" s="21">
        <f>SUM(Q4:Q6)</f>
        <v>7313156.5099999998</v>
      </c>
      <c r="S7" s="18" t="s">
        <v>8</v>
      </c>
      <c r="T7" s="19">
        <f>SUM(T4:T6)</f>
        <v>14</v>
      </c>
      <c r="U7" s="20">
        <f>SUM(U4:U6)</f>
        <v>971981.42</v>
      </c>
      <c r="V7" s="20">
        <f>SUM(V4:V6)</f>
        <v>413932.51</v>
      </c>
      <c r="W7" s="21">
        <f>SUM(W4:W6)</f>
        <v>1912430.2</v>
      </c>
      <c r="Y7" s="18" t="s">
        <v>8</v>
      </c>
      <c r="Z7" s="19">
        <f>T7+B7+H7+N7</f>
        <v>234.16008987915691</v>
      </c>
      <c r="AA7" s="20">
        <f>U7+C7+I7+O7</f>
        <v>16049287.879999999</v>
      </c>
      <c r="AB7" s="20">
        <f>V7+D7+J7+P7</f>
        <v>18798773.48</v>
      </c>
      <c r="AC7" s="21">
        <f>W7+E7+K7+Q7</f>
        <v>30260677.809999995</v>
      </c>
    </row>
    <row r="9" spans="1:29" ht="18.75" x14ac:dyDescent="0.3">
      <c r="A9" s="2" t="s">
        <v>13</v>
      </c>
      <c r="E9" s="26"/>
      <c r="G9" s="2" t="s">
        <v>16</v>
      </c>
      <c r="K9" s="26"/>
      <c r="M9" s="2" t="s">
        <v>19</v>
      </c>
      <c r="Q9" s="26"/>
      <c r="S9" s="2" t="s">
        <v>22</v>
      </c>
      <c r="W9" s="26"/>
      <c r="Y9" s="2" t="s">
        <v>26</v>
      </c>
    </row>
    <row r="10" spans="1:29" s="1" customFormat="1" x14ac:dyDescent="0.25">
      <c r="B10" s="5"/>
      <c r="C10" s="3"/>
      <c r="D10" s="3"/>
      <c r="E10" s="3"/>
      <c r="G10" s="4"/>
      <c r="H10" s="5"/>
      <c r="I10" s="3"/>
      <c r="J10" s="3"/>
      <c r="K10" s="3"/>
      <c r="M10" s="4"/>
      <c r="N10" s="5"/>
      <c r="O10" s="3"/>
      <c r="P10" s="3"/>
      <c r="Q10" s="3"/>
      <c r="T10" s="5"/>
      <c r="U10" s="3"/>
      <c r="V10" s="3"/>
      <c r="W10" s="3"/>
      <c r="Y10" s="4"/>
      <c r="Z10" s="5"/>
      <c r="AA10" s="3"/>
      <c r="AB10" s="3"/>
      <c r="AC10" s="3"/>
    </row>
    <row r="11" spans="1:29" x14ac:dyDescent="0.25">
      <c r="A11" s="6" t="s">
        <v>0</v>
      </c>
      <c r="B11" s="7" t="s">
        <v>1</v>
      </c>
      <c r="C11" s="8" t="s">
        <v>2</v>
      </c>
      <c r="D11" s="8" t="s">
        <v>3</v>
      </c>
      <c r="E11" s="9" t="s">
        <v>4</v>
      </c>
      <c r="G11" s="6" t="s">
        <v>0</v>
      </c>
      <c r="H11" s="7" t="s">
        <v>1</v>
      </c>
      <c r="I11" s="8" t="s">
        <v>2</v>
      </c>
      <c r="J11" s="8" t="s">
        <v>3</v>
      </c>
      <c r="K11" s="9" t="s">
        <v>4</v>
      </c>
      <c r="M11" s="6" t="s">
        <v>0</v>
      </c>
      <c r="N11" s="7" t="s">
        <v>1</v>
      </c>
      <c r="O11" s="8" t="s">
        <v>2</v>
      </c>
      <c r="P11" s="8" t="s">
        <v>3</v>
      </c>
      <c r="Q11" s="9" t="s">
        <v>4</v>
      </c>
      <c r="S11" s="6" t="s">
        <v>0</v>
      </c>
      <c r="T11" s="7" t="s">
        <v>1</v>
      </c>
      <c r="U11" s="8" t="s">
        <v>2</v>
      </c>
      <c r="V11" s="8" t="s">
        <v>3</v>
      </c>
      <c r="W11" s="9" t="s">
        <v>4</v>
      </c>
      <c r="Y11" s="6" t="s">
        <v>0</v>
      </c>
      <c r="Z11" s="7" t="s">
        <v>1</v>
      </c>
      <c r="AA11" s="8" t="s">
        <v>2</v>
      </c>
      <c r="AB11" s="8" t="s">
        <v>3</v>
      </c>
      <c r="AC11" s="9" t="s">
        <v>4</v>
      </c>
    </row>
    <row r="12" spans="1:29" x14ac:dyDescent="0.25">
      <c r="A12" s="10" t="s">
        <v>10</v>
      </c>
      <c r="B12" s="11">
        <v>3</v>
      </c>
      <c r="C12" s="12">
        <v>205169.58</v>
      </c>
      <c r="D12" s="12">
        <v>313051.36</v>
      </c>
      <c r="E12" s="13">
        <v>618829.06000000006</v>
      </c>
      <c r="G12" s="10" t="s">
        <v>10</v>
      </c>
      <c r="H12" s="11">
        <v>3</v>
      </c>
      <c r="I12" s="12">
        <v>220706.81</v>
      </c>
      <c r="J12" s="12">
        <v>337319.39</v>
      </c>
      <c r="K12" s="13">
        <v>664992.85</v>
      </c>
      <c r="M12" s="10" t="s">
        <v>10</v>
      </c>
      <c r="N12" s="11">
        <v>1</v>
      </c>
      <c r="O12" s="12">
        <v>74415.42</v>
      </c>
      <c r="P12" s="12">
        <v>113400.1</v>
      </c>
      <c r="Q12" s="13">
        <v>222166.93</v>
      </c>
      <c r="S12" s="10" t="s">
        <v>10</v>
      </c>
      <c r="T12" s="11">
        <v>0.15</v>
      </c>
      <c r="U12" s="12">
        <v>11117.9</v>
      </c>
      <c r="V12" s="12">
        <v>16935.7</v>
      </c>
      <c r="W12" s="13">
        <v>33187.68</v>
      </c>
      <c r="Y12" s="10" t="s">
        <v>10</v>
      </c>
      <c r="Z12" s="11">
        <f>T12+B12+H12+N12</f>
        <v>7.15</v>
      </c>
      <c r="AA12" s="12">
        <f>U12+C12+I12+O12</f>
        <v>511409.70999999996</v>
      </c>
      <c r="AB12" s="12">
        <f>V12+D12+J12+P12</f>
        <v>780706.54999999993</v>
      </c>
      <c r="AC12" s="13">
        <f>W12+E12+K12+Q12</f>
        <v>1539176.52</v>
      </c>
    </row>
    <row r="13" spans="1:29" x14ac:dyDescent="0.25">
      <c r="A13" s="14" t="s">
        <v>11</v>
      </c>
      <c r="B13" s="15">
        <v>2</v>
      </c>
      <c r="C13" s="16">
        <v>147680.24</v>
      </c>
      <c r="D13" s="16">
        <v>246340.97</v>
      </c>
      <c r="E13" s="17">
        <v>422328.28</v>
      </c>
      <c r="G13" s="14" t="s">
        <v>11</v>
      </c>
      <c r="H13" s="15">
        <v>3</v>
      </c>
      <c r="I13" s="16">
        <v>169953.52</v>
      </c>
      <c r="J13" s="16">
        <v>283085.92</v>
      </c>
      <c r="K13" s="17">
        <v>484539.21</v>
      </c>
      <c r="M13" s="14" t="s">
        <v>11</v>
      </c>
      <c r="N13" s="15">
        <v>1</v>
      </c>
      <c r="O13" s="16">
        <v>56938.31</v>
      </c>
      <c r="P13" s="16">
        <v>94984.48</v>
      </c>
      <c r="Q13" s="17">
        <v>161655.79</v>
      </c>
      <c r="S13" s="14" t="s">
        <v>11</v>
      </c>
      <c r="T13" s="15">
        <v>0.13</v>
      </c>
      <c r="U13" s="16">
        <v>7891.42</v>
      </c>
      <c r="V13" s="16">
        <v>13169.86</v>
      </c>
      <c r="W13" s="17">
        <v>22444.09</v>
      </c>
      <c r="Y13" s="14" t="s">
        <v>11</v>
      </c>
      <c r="Z13" s="15">
        <f>T13+B13+H13+N13</f>
        <v>6.13</v>
      </c>
      <c r="AA13" s="16">
        <f>U13+C13+I13+O13</f>
        <v>382463.49</v>
      </c>
      <c r="AB13" s="16">
        <f>V13+D13+J13+P13</f>
        <v>637581.23</v>
      </c>
      <c r="AC13" s="17">
        <f>W13+E13+K13+Q13</f>
        <v>1090967.3700000001</v>
      </c>
    </row>
    <row r="14" spans="1:29" x14ac:dyDescent="0.25">
      <c r="A14" s="22" t="s">
        <v>8</v>
      </c>
      <c r="B14" s="23">
        <v>5</v>
      </c>
      <c r="C14" s="24">
        <f>SUM(C12:C13)</f>
        <v>352849.81999999995</v>
      </c>
      <c r="D14" s="24">
        <f>SUM(D12:D13)</f>
        <v>559392.32999999996</v>
      </c>
      <c r="E14" s="25">
        <f>SUM(E12:E13)</f>
        <v>1041157.3400000001</v>
      </c>
      <c r="G14" s="22" t="s">
        <v>8</v>
      </c>
      <c r="H14" s="23">
        <v>6</v>
      </c>
      <c r="I14" s="24">
        <f>SUM(I12:I13)</f>
        <v>390660.32999999996</v>
      </c>
      <c r="J14" s="24">
        <f>SUM(J12:J13)</f>
        <v>620405.31000000006</v>
      </c>
      <c r="K14" s="25">
        <f>SUM(K12:K13)</f>
        <v>1149532.06</v>
      </c>
      <c r="M14" s="22" t="s">
        <v>8</v>
      </c>
      <c r="N14" s="23">
        <f>SUM(N12:N13)</f>
        <v>2</v>
      </c>
      <c r="O14" s="24">
        <f>SUM(O12:O13)</f>
        <v>131353.72999999998</v>
      </c>
      <c r="P14" s="24">
        <f>SUM(P12:P13)</f>
        <v>208384.58000000002</v>
      </c>
      <c r="Q14" s="25">
        <f>SUM(Q12:Q13)</f>
        <v>383822.72</v>
      </c>
      <c r="S14" s="22" t="s">
        <v>8</v>
      </c>
      <c r="T14" s="23">
        <v>0.28999999999999998</v>
      </c>
      <c r="U14" s="24">
        <f>SUM(U12:U13)</f>
        <v>19009.32</v>
      </c>
      <c r="V14" s="24">
        <f>SUM(V12:V13)</f>
        <v>30105.56</v>
      </c>
      <c r="W14" s="25">
        <f>SUM(W12:W13)</f>
        <v>55631.770000000004</v>
      </c>
      <c r="Y14" s="22" t="s">
        <v>8</v>
      </c>
      <c r="Z14" s="23">
        <f>T14+B14+H14+N14</f>
        <v>13.29</v>
      </c>
      <c r="AA14" s="24">
        <f>U14+C14+I14+O14</f>
        <v>893873.2</v>
      </c>
      <c r="AB14" s="24">
        <f>V14+D14+J14+P14</f>
        <v>1418287.7800000003</v>
      </c>
      <c r="AC14" s="25">
        <f>W14+E14+K14+Q14</f>
        <v>2630143.8899999997</v>
      </c>
    </row>
    <row r="15" spans="1:29" x14ac:dyDescent="0.25">
      <c r="S15" s="1"/>
    </row>
    <row r="16" spans="1:29" ht="18.75" x14ac:dyDescent="0.3">
      <c r="A16" s="2" t="s">
        <v>14</v>
      </c>
      <c r="G16" s="2" t="s">
        <v>17</v>
      </c>
      <c r="M16" s="2" t="s">
        <v>20</v>
      </c>
      <c r="S16" s="2" t="s">
        <v>23</v>
      </c>
      <c r="Y16" s="2" t="s">
        <v>25</v>
      </c>
    </row>
    <row r="17" spans="1:29" s="1" customFormat="1" x14ac:dyDescent="0.25">
      <c r="B17" s="5"/>
      <c r="C17" s="3"/>
      <c r="D17" s="3"/>
      <c r="E17" s="3"/>
      <c r="G17" s="4"/>
      <c r="H17" s="5"/>
      <c r="I17" s="3"/>
      <c r="J17" s="3"/>
      <c r="K17" s="3"/>
      <c r="M17" s="4"/>
      <c r="N17" s="5"/>
      <c r="O17" s="3"/>
      <c r="P17" s="3"/>
      <c r="Q17" s="3"/>
      <c r="T17" s="5"/>
      <c r="U17" s="3"/>
      <c r="V17" s="3"/>
      <c r="W17" s="3"/>
      <c r="Y17" s="4"/>
      <c r="Z17" s="5"/>
      <c r="AA17" s="3"/>
      <c r="AB17" s="3"/>
      <c r="AC17" s="3"/>
    </row>
    <row r="18" spans="1:29" x14ac:dyDescent="0.25">
      <c r="A18" s="6" t="s">
        <v>0</v>
      </c>
      <c r="B18" s="7" t="s">
        <v>1</v>
      </c>
      <c r="C18" s="8" t="s">
        <v>2</v>
      </c>
      <c r="D18" s="8" t="s">
        <v>3</v>
      </c>
      <c r="E18" s="9" t="s">
        <v>4</v>
      </c>
      <c r="G18" s="6" t="s">
        <v>0</v>
      </c>
      <c r="H18" s="7" t="s">
        <v>1</v>
      </c>
      <c r="I18" s="8" t="s">
        <v>2</v>
      </c>
      <c r="J18" s="8" t="s">
        <v>3</v>
      </c>
      <c r="K18" s="9" t="s">
        <v>4</v>
      </c>
      <c r="M18" s="6" t="s">
        <v>0</v>
      </c>
      <c r="N18" s="7" t="s">
        <v>1</v>
      </c>
      <c r="O18" s="8" t="s">
        <v>2</v>
      </c>
      <c r="P18" s="8" t="s">
        <v>3</v>
      </c>
      <c r="Q18" s="9" t="s">
        <v>4</v>
      </c>
      <c r="S18" s="6" t="s">
        <v>0</v>
      </c>
      <c r="T18" s="7" t="s">
        <v>1</v>
      </c>
      <c r="U18" s="8" t="s">
        <v>2</v>
      </c>
      <c r="V18" s="8" t="s">
        <v>3</v>
      </c>
      <c r="W18" s="9" t="s">
        <v>4</v>
      </c>
      <c r="Y18" s="6" t="s">
        <v>0</v>
      </c>
      <c r="Z18" s="7" t="s">
        <v>1</v>
      </c>
      <c r="AA18" s="8" t="s">
        <v>2</v>
      </c>
      <c r="AB18" s="8" t="s">
        <v>3</v>
      </c>
      <c r="AC18" s="9" t="s">
        <v>4</v>
      </c>
    </row>
    <row r="19" spans="1:29" x14ac:dyDescent="0.25">
      <c r="A19" s="10" t="s">
        <v>5</v>
      </c>
      <c r="B19" s="11">
        <f>B4</f>
        <v>54</v>
      </c>
      <c r="C19" s="12">
        <f>SUM(C4)</f>
        <v>4078786.37</v>
      </c>
      <c r="D19" s="12">
        <f t="shared" ref="D19:E19" si="0">SUM(D4)</f>
        <v>4487617.41</v>
      </c>
      <c r="E19" s="13">
        <f t="shared" si="0"/>
        <v>6643255.4000000004</v>
      </c>
      <c r="G19" s="10" t="s">
        <v>5</v>
      </c>
      <c r="H19" s="11">
        <f>H4</f>
        <v>63</v>
      </c>
      <c r="I19" s="12">
        <f>SUM(I4)</f>
        <v>5087993</v>
      </c>
      <c r="J19" s="12">
        <f t="shared" ref="J19:K19" si="1">SUM(J4)</f>
        <v>5565332</v>
      </c>
      <c r="K19" s="13">
        <f t="shared" si="1"/>
        <v>7750581.2999999998</v>
      </c>
      <c r="M19" s="10" t="s">
        <v>5</v>
      </c>
      <c r="N19" s="11">
        <f>N4</f>
        <v>42</v>
      </c>
      <c r="O19" s="12">
        <f>SUM(O4)</f>
        <v>3206068.24</v>
      </c>
      <c r="P19" s="12">
        <f t="shared" ref="P19:Q19" si="2">SUM(P4)</f>
        <v>3542294.74</v>
      </c>
      <c r="Q19" s="13">
        <f t="shared" si="2"/>
        <v>5167054.2</v>
      </c>
      <c r="S19" s="10" t="s">
        <v>5</v>
      </c>
      <c r="T19" s="11">
        <f>T4</f>
        <v>12</v>
      </c>
      <c r="U19" s="12">
        <f>SUM(U4)</f>
        <v>879276.48</v>
      </c>
      <c r="V19" s="12">
        <f t="shared" ref="V19:W19" si="3">SUM(V4)</f>
        <v>255321.03</v>
      </c>
      <c r="W19" s="13">
        <f t="shared" si="3"/>
        <v>1476301.2</v>
      </c>
      <c r="Y19" s="10" t="s">
        <v>5</v>
      </c>
      <c r="Z19" s="11">
        <f>Z4</f>
        <v>171</v>
      </c>
      <c r="AA19" s="12">
        <f>SUM(AA4)</f>
        <v>13252124.09</v>
      </c>
      <c r="AB19" s="12">
        <f t="shared" ref="AB19:AC19" si="4">SUM(AB4)</f>
        <v>13850565.180000002</v>
      </c>
      <c r="AC19" s="13">
        <f t="shared" si="4"/>
        <v>21037192.100000001</v>
      </c>
    </row>
    <row r="20" spans="1:29" x14ac:dyDescent="0.25">
      <c r="A20" s="14" t="s">
        <v>6</v>
      </c>
      <c r="B20" s="15">
        <f t="shared" ref="B20:E22" si="5">B5+B12</f>
        <v>9</v>
      </c>
      <c r="C20" s="16">
        <f t="shared" si="5"/>
        <v>500694.67999999993</v>
      </c>
      <c r="D20" s="16">
        <f t="shared" si="5"/>
        <v>782380.31</v>
      </c>
      <c r="E20" s="17">
        <f t="shared" si="5"/>
        <v>1629257.86</v>
      </c>
      <c r="G20" s="14" t="s">
        <v>6</v>
      </c>
      <c r="H20" s="15">
        <f t="shared" ref="H20:K22" si="6">H5+H12</f>
        <v>11</v>
      </c>
      <c r="I20" s="16">
        <f t="shared" si="6"/>
        <v>632740.81000000006</v>
      </c>
      <c r="J20" s="16">
        <f t="shared" si="6"/>
        <v>991679.07000000007</v>
      </c>
      <c r="K20" s="17">
        <f t="shared" si="6"/>
        <v>2012231.25</v>
      </c>
      <c r="M20" s="14" t="s">
        <v>6</v>
      </c>
      <c r="N20" s="15">
        <f t="shared" ref="N20:Q22" si="7">N5+N12</f>
        <v>5</v>
      </c>
      <c r="O20" s="16">
        <f t="shared" si="7"/>
        <v>280432.65999999997</v>
      </c>
      <c r="P20" s="16">
        <f t="shared" si="7"/>
        <v>440579.94000000006</v>
      </c>
      <c r="Q20" s="17">
        <f t="shared" si="7"/>
        <v>895786.1399999999</v>
      </c>
      <c r="S20" s="14" t="s">
        <v>6</v>
      </c>
      <c r="T20" s="15">
        <f t="shared" ref="T20:W22" si="8">T5+T12</f>
        <v>1.1499999999999999</v>
      </c>
      <c r="U20" s="16">
        <f t="shared" si="8"/>
        <v>62622.21</v>
      </c>
      <c r="V20" s="16">
        <f t="shared" si="8"/>
        <v>98730.66</v>
      </c>
      <c r="W20" s="17">
        <f t="shared" si="8"/>
        <v>201592.47999999998</v>
      </c>
      <c r="Y20" s="14" t="s">
        <v>6</v>
      </c>
      <c r="Z20" s="15">
        <f t="shared" ref="Z20:AC22" si="9">Z5+Z12</f>
        <v>26.15</v>
      </c>
      <c r="AA20" s="16">
        <f t="shared" si="9"/>
        <v>1476490.3599999999</v>
      </c>
      <c r="AB20" s="16">
        <f t="shared" si="9"/>
        <v>2313369.98</v>
      </c>
      <c r="AC20" s="17">
        <f t="shared" si="9"/>
        <v>4738867.7300000004</v>
      </c>
    </row>
    <row r="21" spans="1:29" x14ac:dyDescent="0.25">
      <c r="A21" s="10" t="s">
        <v>7</v>
      </c>
      <c r="B21" s="11">
        <f t="shared" si="5"/>
        <v>17</v>
      </c>
      <c r="C21" s="12">
        <f t="shared" si="5"/>
        <v>784836.21</v>
      </c>
      <c r="D21" s="12">
        <f t="shared" si="5"/>
        <v>1434233.05</v>
      </c>
      <c r="E21" s="13">
        <f t="shared" si="5"/>
        <v>2430259.7800000003</v>
      </c>
      <c r="G21" s="10" t="s">
        <v>7</v>
      </c>
      <c r="H21" s="11">
        <f t="shared" si="6"/>
        <v>20</v>
      </c>
      <c r="I21" s="12">
        <f t="shared" si="6"/>
        <v>870449.52</v>
      </c>
      <c r="J21" s="12">
        <f t="shared" si="6"/>
        <v>1588946.22</v>
      </c>
      <c r="K21" s="13">
        <f t="shared" si="6"/>
        <v>2760194.91</v>
      </c>
      <c r="M21" s="10" t="s">
        <v>7</v>
      </c>
      <c r="N21" s="11">
        <f t="shared" si="7"/>
        <v>12</v>
      </c>
      <c r="O21" s="12">
        <f t="shared" si="7"/>
        <v>510168.85</v>
      </c>
      <c r="P21" s="12">
        <f t="shared" si="7"/>
        <v>939960.45</v>
      </c>
      <c r="Q21" s="13">
        <f t="shared" si="7"/>
        <v>1634138.8900000001</v>
      </c>
      <c r="S21" s="10" t="s">
        <v>7</v>
      </c>
      <c r="T21" s="11">
        <f t="shared" si="8"/>
        <v>1.1299999999999999</v>
      </c>
      <c r="U21" s="12">
        <f t="shared" si="8"/>
        <v>49092.049999999996</v>
      </c>
      <c r="V21" s="12">
        <f t="shared" si="8"/>
        <v>89986.38</v>
      </c>
      <c r="W21" s="13">
        <f t="shared" si="8"/>
        <v>290168.29000000004</v>
      </c>
      <c r="Y21" s="10" t="s">
        <v>7</v>
      </c>
      <c r="Z21" s="11">
        <f t="shared" si="9"/>
        <v>50.13</v>
      </c>
      <c r="AA21" s="12">
        <f t="shared" si="9"/>
        <v>2214546.63</v>
      </c>
      <c r="AB21" s="12">
        <f t="shared" si="9"/>
        <v>4053126.1</v>
      </c>
      <c r="AC21" s="13">
        <f t="shared" si="9"/>
        <v>7114761.8700000001</v>
      </c>
    </row>
    <row r="22" spans="1:29" x14ac:dyDescent="0.25">
      <c r="A22" s="18" t="s">
        <v>8</v>
      </c>
      <c r="B22" s="19">
        <f t="shared" si="5"/>
        <v>80.160089879156914</v>
      </c>
      <c r="C22" s="20">
        <f t="shared" si="5"/>
        <v>5364317.26</v>
      </c>
      <c r="D22" s="20">
        <f t="shared" si="5"/>
        <v>6704230.7700000005</v>
      </c>
      <c r="E22" s="21">
        <f t="shared" si="5"/>
        <v>10702773.039999999</v>
      </c>
      <c r="G22" s="18" t="s">
        <v>8</v>
      </c>
      <c r="H22" s="19">
        <f t="shared" si="6"/>
        <v>94</v>
      </c>
      <c r="I22" s="20">
        <f t="shared" si="6"/>
        <v>6591183.3300000001</v>
      </c>
      <c r="J22" s="20">
        <f t="shared" si="6"/>
        <v>8145957.2899999991</v>
      </c>
      <c r="K22" s="21">
        <f t="shared" si="6"/>
        <v>12523007.459999999</v>
      </c>
      <c r="M22" s="18" t="s">
        <v>8</v>
      </c>
      <c r="N22" s="19">
        <f t="shared" si="7"/>
        <v>59</v>
      </c>
      <c r="O22" s="20">
        <f t="shared" si="7"/>
        <v>3996669.7500000005</v>
      </c>
      <c r="P22" s="20">
        <f t="shared" si="7"/>
        <v>4922835.13</v>
      </c>
      <c r="Q22" s="21">
        <f t="shared" si="7"/>
        <v>7696979.2299999995</v>
      </c>
      <c r="S22" s="18" t="s">
        <v>8</v>
      </c>
      <c r="T22" s="19">
        <f t="shared" si="8"/>
        <v>14.29</v>
      </c>
      <c r="U22" s="20">
        <f t="shared" si="8"/>
        <v>990990.74</v>
      </c>
      <c r="V22" s="20">
        <f t="shared" si="8"/>
        <v>444038.07</v>
      </c>
      <c r="W22" s="21">
        <f t="shared" si="8"/>
        <v>1968061.97</v>
      </c>
      <c r="Y22" s="18" t="s">
        <v>8</v>
      </c>
      <c r="Z22" s="19">
        <f t="shared" si="9"/>
        <v>247.45008987915691</v>
      </c>
      <c r="AA22" s="20">
        <f t="shared" si="9"/>
        <v>16943161.079999998</v>
      </c>
      <c r="AB22" s="20">
        <f t="shared" si="9"/>
        <v>20217061.260000002</v>
      </c>
      <c r="AC22" s="21">
        <f t="shared" si="9"/>
        <v>32890821.699999996</v>
      </c>
    </row>
    <row r="24" spans="1:29" x14ac:dyDescent="0.25">
      <c r="A24" s="1" t="s">
        <v>24</v>
      </c>
      <c r="G24" s="26"/>
      <c r="S24" s="3"/>
    </row>
    <row r="25" spans="1:29" x14ac:dyDescent="0.25">
      <c r="M25" s="26"/>
    </row>
    <row r="26" spans="1:29" x14ac:dyDescent="0.25">
      <c r="A26" s="27"/>
      <c r="C26" s="26"/>
      <c r="G26" s="26"/>
    </row>
    <row r="27" spans="1:29" x14ac:dyDescent="0.25">
      <c r="A27" s="27"/>
      <c r="C27" s="26"/>
      <c r="G27" s="26"/>
    </row>
    <row r="28" spans="1:29" x14ac:dyDescent="0.25">
      <c r="A28" s="27"/>
      <c r="C28" s="26"/>
      <c r="G28" s="2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Oregon Regional Airport 21-24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 Clouse</dc:creator>
  <cp:lastModifiedBy>Executive Assistant</cp:lastModifiedBy>
  <dcterms:created xsi:type="dcterms:W3CDTF">2020-05-15T18:01:01Z</dcterms:created>
  <dcterms:modified xsi:type="dcterms:W3CDTF">2021-07-09T18:07:16Z</dcterms:modified>
</cp:coreProperties>
</file>